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<sst xmlns="http://schemas.openxmlformats.org/spreadsheetml/2006/main" count="62" uniqueCount="61">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</sst>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52</xdr:row>
      <xdr:rowOff>28576</xdr:rowOff>
    </xdr:from>
    <xdr:to>
      <xdr:col>0</xdr:col>
      <xdr:colOff>3143250</xdr:colOff>
      <xdr:row>60</xdr:row>
      <xdr:rowOff>66676</xdr:rowOff>
    </xdr:to>
    <xdr:sp macro="" textlink="">
      <xdr:nvSpPr>
        <xdr:cNvPr id="2" name="CuadroTexto 1"/>
        <xdr:cNvSpPr txBox="1"/>
      </xdr:nvSpPr>
      <xdr:spPr>
        <a:xfrm>
          <a:off x="990600" y="8334376"/>
          <a:ext cx="2152650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1543049</xdr:colOff>
      <xdr:row>52</xdr:row>
      <xdr:rowOff>28575</xdr:rowOff>
    </xdr:from>
    <xdr:to>
      <xdr:col>4</xdr:col>
      <xdr:colOff>457199</xdr:colOff>
      <xdr:row>60</xdr:row>
      <xdr:rowOff>92734</xdr:rowOff>
    </xdr:to>
    <xdr:sp macro="" textlink="">
      <xdr:nvSpPr>
        <xdr:cNvPr id="3" name="CuadroTexto 2"/>
        <xdr:cNvSpPr txBox="1"/>
      </xdr:nvSpPr>
      <xdr:spPr>
        <a:xfrm>
          <a:off x="6886574" y="8334375"/>
          <a:ext cx="24479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31" zoomScaleNormal="100" zoomScaleSheetLayoutView="100" workbookViewId="0">
      <selection activeCell="A64" sqref="A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33567578.960000001</v>
      </c>
      <c r="C5" s="20">
        <v>21988440.199999999</v>
      </c>
      <c r="D5" s="9" t="s">
        <v>36</v>
      </c>
      <c r="E5" s="20">
        <v>28182468.199999999</v>
      </c>
      <c r="F5" s="23">
        <v>27774717.52</v>
      </c>
    </row>
    <row r="6" spans="1:6" x14ac:dyDescent="0.2">
      <c r="A6" s="9" t="s">
        <v>23</v>
      </c>
      <c r="B6" s="20">
        <v>39533024.659999996</v>
      </c>
      <c r="C6" s="20">
        <v>38388289.899999999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416552.62</v>
      </c>
      <c r="C7" s="20">
        <v>441241.06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11141719.92</v>
      </c>
      <c r="C9" s="20">
        <v>9945629.0299999993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84658876.160000011</v>
      </c>
      <c r="C13" s="22">
        <f>SUM(C5:C11)</f>
        <v>70763600.189999998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28182468.199999999</v>
      </c>
      <c r="F14" s="27">
        <f>SUM(F5:F12)</f>
        <v>27774717.52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x14ac:dyDescent="0.2">
      <c r="A18" s="9" t="s">
        <v>30</v>
      </c>
      <c r="B18" s="20">
        <v>57394600.409999996</v>
      </c>
      <c r="C18" s="20">
        <v>57191994.609999999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39870370.990000002</v>
      </c>
      <c r="C19" s="20">
        <v>39634530.25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3516386.89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-15440175.300000001</v>
      </c>
      <c r="C21" s="20">
        <v>-15440175.300000001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89085449.710000008</v>
      </c>
      <c r="C26" s="22">
        <f>SUM(C16:C24)</f>
        <v>88647003.170000002</v>
      </c>
      <c r="D26" s="12" t="s">
        <v>50</v>
      </c>
      <c r="E26" s="22">
        <f>SUM(E24+E14)</f>
        <v>28255122.599999998</v>
      </c>
      <c r="F26" s="27">
        <f>SUM(F14+F24)</f>
        <v>27847371.919999998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173744325.87</v>
      </c>
      <c r="C28" s="22">
        <f>C13+C26</f>
        <v>159410603.36000001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5686518.0300000003</v>
      </c>
      <c r="F35" s="27">
        <f>SUM(F36:F40)</f>
        <v>-8239453.7999999998</v>
      </c>
    </row>
    <row r="36" spans="1:6" x14ac:dyDescent="0.2">
      <c r="A36" s="16"/>
      <c r="B36" s="14"/>
      <c r="C36" s="15"/>
      <c r="D36" s="9" t="s">
        <v>46</v>
      </c>
      <c r="E36" s="20">
        <v>13896009.810000001</v>
      </c>
      <c r="F36" s="23">
        <v>5070850.54</v>
      </c>
    </row>
    <row r="37" spans="1:6" x14ac:dyDescent="0.2">
      <c r="A37" s="16"/>
      <c r="B37" s="14"/>
      <c r="C37" s="15"/>
      <c r="D37" s="9" t="s">
        <v>14</v>
      </c>
      <c r="E37" s="20">
        <v>-8209491.7800000003</v>
      </c>
      <c r="F37" s="23">
        <v>-13310304.34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145489203.27000001</v>
      </c>
      <c r="F46" s="27">
        <f>SUM(F42+F35+F30)</f>
        <v>131563231.44000001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173744325.87</v>
      </c>
      <c r="F48" s="22">
        <f>F46+F26</f>
        <v>159410603.36000001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s="31" customFormat="1" x14ac:dyDescent="0.2"/>
    <row r="55" spans="1:6" s="31" customFormat="1" x14ac:dyDescent="0.2"/>
    <row r="56" spans="1:6" s="31" customFormat="1" x14ac:dyDescent="0.2"/>
    <row r="57" spans="1:6" s="31" customFormat="1" x14ac:dyDescent="0.2"/>
    <row r="58" spans="1:6" s="31" customFormat="1" x14ac:dyDescent="0.2"/>
    <row r="59" spans="1:6" s="31" customFormat="1" x14ac:dyDescent="0.2"/>
    <row r="60" spans="1:6" s="31" customFormat="1" x14ac:dyDescent="0.2"/>
    <row r="61" spans="1:6" s="31" customFormat="1" x14ac:dyDescent="0.2"/>
    <row r="62" spans="1:6" s="31" customFormat="1" x14ac:dyDescent="0.2"/>
    <row r="63" spans="1:6" s="31" customFormat="1" x14ac:dyDescent="0.2"/>
    <row r="64" spans="1:6" s="31" customFormat="1" x14ac:dyDescent="0.2"/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19685039370078741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2025-04-28T20:49:38Z</cp:lastPrinted>
  <dcterms:created xsi:type="dcterms:W3CDTF">2012-12-11T20:26:08Z</dcterms:created>
  <dcterms:modified xsi:type="dcterms:W3CDTF">2025-04-28T20:49:40Z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